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5" documentId="8_{11B23409-5752-4F3D-8278-F11583966090}" xr6:coauthVersionLast="47" xr6:coauthVersionMax="47" xr10:uidLastSave="{F28CB4A2-C9FB-4347-A21D-1B9F9091AC3D}"/>
  <bookViews>
    <workbookView xWindow="-108" yWindow="-108" windowWidth="23256" windowHeight="12456" xr2:uid="{A31312B3-9E35-4386-A08C-51B7F891299D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0" i="1" s="1"/>
  <c r="G155" i="1"/>
  <c r="G154" i="1"/>
  <c r="G153" i="1"/>
  <c r="G152" i="1"/>
  <c r="G151" i="1"/>
  <c r="F150" i="1"/>
  <c r="E150" i="1"/>
  <c r="D150" i="1"/>
  <c r="C150" i="1"/>
  <c r="B150" i="1"/>
  <c r="G149" i="1"/>
  <c r="G148" i="1"/>
  <c r="G147" i="1"/>
  <c r="G146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D84" i="1" s="1"/>
  <c r="C137" i="1"/>
  <c r="B137" i="1"/>
  <c r="G136" i="1"/>
  <c r="G135" i="1"/>
  <c r="G134" i="1"/>
  <c r="G133" i="1"/>
  <c r="F133" i="1"/>
  <c r="E133" i="1"/>
  <c r="E84" i="1" s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3" i="1" s="1"/>
  <c r="G116" i="1"/>
  <c r="G115" i="1"/>
  <c r="G114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G102" i="1"/>
  <c r="G101" i="1"/>
  <c r="G100" i="1"/>
  <c r="G99" i="1"/>
  <c r="G98" i="1"/>
  <c r="G97" i="1"/>
  <c r="G96" i="1"/>
  <c r="G95" i="1"/>
  <c r="G94" i="1"/>
  <c r="G93" i="1" s="1"/>
  <c r="F93" i="1"/>
  <c r="E93" i="1"/>
  <c r="D93" i="1"/>
  <c r="C93" i="1"/>
  <c r="C84" i="1" s="1"/>
  <c r="B93" i="1"/>
  <c r="G92" i="1"/>
  <c r="G85" i="1" s="1"/>
  <c r="G91" i="1"/>
  <c r="G90" i="1"/>
  <c r="G89" i="1"/>
  <c r="G88" i="1"/>
  <c r="G87" i="1"/>
  <c r="G86" i="1"/>
  <c r="F85" i="1"/>
  <c r="F84" i="1" s="1"/>
  <c r="E85" i="1"/>
  <c r="D85" i="1"/>
  <c r="C85" i="1"/>
  <c r="B85" i="1"/>
  <c r="B84" i="1" s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/>
  <c r="F38" i="1"/>
  <c r="E38" i="1"/>
  <c r="D38" i="1"/>
  <c r="C38" i="1"/>
  <c r="B38" i="1"/>
  <c r="G37" i="1"/>
  <c r="G36" i="1"/>
  <c r="G35" i="1"/>
  <c r="G28" i="1" s="1"/>
  <c r="G34" i="1"/>
  <c r="G33" i="1"/>
  <c r="G32" i="1"/>
  <c r="G31" i="1"/>
  <c r="G30" i="1"/>
  <c r="G29" i="1"/>
  <c r="F28" i="1"/>
  <c r="E28" i="1"/>
  <c r="D28" i="1"/>
  <c r="C28" i="1"/>
  <c r="B28" i="1"/>
  <c r="G27" i="1"/>
  <c r="G26" i="1"/>
  <c r="G25" i="1"/>
  <c r="G24" i="1"/>
  <c r="G18" i="1" s="1"/>
  <c r="G23" i="1"/>
  <c r="G22" i="1"/>
  <c r="G21" i="1"/>
  <c r="G20" i="1"/>
  <c r="G19" i="1"/>
  <c r="F18" i="1"/>
  <c r="E18" i="1"/>
  <c r="D18" i="1"/>
  <c r="C18" i="1"/>
  <c r="B18" i="1"/>
  <c r="G17" i="1"/>
  <c r="G16" i="1"/>
  <c r="G15" i="1"/>
  <c r="G14" i="1"/>
  <c r="G13" i="1"/>
  <c r="G12" i="1"/>
  <c r="G11" i="1"/>
  <c r="G10" i="1" s="1"/>
  <c r="G9" i="1" s="1"/>
  <c r="F10" i="1"/>
  <c r="F9" i="1" s="1"/>
  <c r="E10" i="1"/>
  <c r="E9" i="1" s="1"/>
  <c r="D10" i="1"/>
  <c r="D9" i="1" s="1"/>
  <c r="C10" i="1"/>
  <c r="C9" i="1" s="1"/>
  <c r="C159" i="1" s="1"/>
  <c r="B10" i="1"/>
  <c r="B9" i="1" s="1"/>
  <c r="A5" i="1"/>
  <c r="A2" i="1"/>
  <c r="B159" i="1" l="1"/>
  <c r="G84" i="1"/>
  <c r="G159" i="1"/>
  <c r="E159" i="1"/>
  <c r="D159" i="1"/>
  <c r="F159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<sst xmlns="http://schemas.openxmlformats.org/spreadsheetml/2006/main" count="161" uniqueCount="88">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</sst>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06F9-1531-42B8-A6B9-48524378C780}">
  <dimension ref="A1:XFC160"/>
  <sheetViews>
    <sheetView tabSelected="1" view="pageBreakPreview" zoomScale="60" zoomScaleNormal="100" workbookViewId="0">
      <selection activeCell="D19" sqref="D19"/>
    </sheetView>
  </sheetViews>
  <sheetFormatPr baseColWidth="10" defaultColWidth="10.6640625" defaultRowHeight="14.4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56.25" customHeight="1" x14ac:dyDescent="0.3">
      <c r="A1" s="17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ENTE_PUBLICO_A</f>
        <v>MUNICIPIO DE YURIRIA, Gobierno del Estado de Guanajuato (a)</v>
      </c>
      <c r="B2" s="19"/>
      <c r="C2" s="19"/>
      <c r="D2" s="19"/>
      <c r="E2" s="19"/>
      <c r="F2" s="19"/>
      <c r="G2" s="19"/>
    </row>
    <row r="3" spans="1:7" x14ac:dyDescent="0.3">
      <c r="A3" s="20" t="s">
        <v>1</v>
      </c>
      <c r="B3" s="20"/>
      <c r="C3" s="20"/>
      <c r="D3" s="20"/>
      <c r="E3" s="20"/>
      <c r="F3" s="20"/>
      <c r="G3" s="20"/>
    </row>
    <row r="4" spans="1:7" x14ac:dyDescent="0.3">
      <c r="A4" s="20" t="s">
        <v>2</v>
      </c>
      <c r="B4" s="20"/>
      <c r="C4" s="20"/>
      <c r="D4" s="20"/>
      <c r="E4" s="20"/>
      <c r="F4" s="20"/>
      <c r="G4" s="20"/>
    </row>
    <row r="5" spans="1:7" x14ac:dyDescent="0.3">
      <c r="A5" s="20" t="str">
        <f>TRIMESTRE</f>
        <v>Del 1 de enero al 31 de diciembre de 2022 (b)</v>
      </c>
      <c r="B5" s="20"/>
      <c r="C5" s="20"/>
      <c r="D5" s="20"/>
      <c r="E5" s="20"/>
      <c r="F5" s="20"/>
      <c r="G5" s="20"/>
    </row>
    <row r="6" spans="1:7" x14ac:dyDescent="0.3">
      <c r="A6" s="21" t="s">
        <v>3</v>
      </c>
      <c r="B6" s="21"/>
      <c r="C6" s="21"/>
      <c r="D6" s="21"/>
      <c r="E6" s="21"/>
      <c r="F6" s="21"/>
      <c r="G6" s="21"/>
    </row>
    <row r="7" spans="1:7" ht="15" customHeight="1" x14ac:dyDescent="0.3">
      <c r="A7" s="15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5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5"/>
    </row>
    <row r="9" spans="1:7" x14ac:dyDescent="0.3">
      <c r="A9" s="2" t="s">
        <v>12</v>
      </c>
      <c r="B9" s="3">
        <f>SUM(B10,B18,B28,B38,B48,B58,B62,B71,B75)</f>
        <v>156168050.70000005</v>
      </c>
      <c r="C9" s="3">
        <f t="shared" ref="C9:G9" si="0">SUM(C10,C18,C28,C38,C48,C58,C62,C71,C75)</f>
        <v>29628897.959999993</v>
      </c>
      <c r="D9" s="3">
        <f t="shared" si="0"/>
        <v>185796948.66000003</v>
      </c>
      <c r="E9" s="3">
        <f t="shared" si="0"/>
        <v>180532280.22</v>
      </c>
      <c r="F9" s="3">
        <f t="shared" si="0"/>
        <v>175815259.06</v>
      </c>
      <c r="G9" s="3">
        <f t="shared" si="0"/>
        <v>5264668.4399999995</v>
      </c>
    </row>
    <row r="10" spans="1:7" x14ac:dyDescent="0.3">
      <c r="A10" s="4" t="s">
        <v>13</v>
      </c>
      <c r="B10" s="5">
        <f>SUM(B11:B17)</f>
        <v>77322885.909999996</v>
      </c>
      <c r="C10" s="5">
        <f t="shared" ref="C10:F10" si="1">SUM(C11:C17)</f>
        <v>6357786.3399999961</v>
      </c>
      <c r="D10" s="5">
        <f t="shared" si="1"/>
        <v>83680672.25</v>
      </c>
      <c r="E10" s="5">
        <f t="shared" si="1"/>
        <v>83487376.949999988</v>
      </c>
      <c r="F10" s="5">
        <f t="shared" si="1"/>
        <v>83457376.949999988</v>
      </c>
      <c r="G10" s="5">
        <f>SUM(G11:G17)</f>
        <v>193295.30000000261</v>
      </c>
    </row>
    <row r="11" spans="1:7" x14ac:dyDescent="0.3">
      <c r="A11" s="6" t="s">
        <v>14</v>
      </c>
      <c r="B11" s="5">
        <v>41212225.710000001</v>
      </c>
      <c r="C11" s="5">
        <v>-1099641.6600000039</v>
      </c>
      <c r="D11" s="5">
        <v>40112584.049999997</v>
      </c>
      <c r="E11" s="5">
        <v>40112584.049999997</v>
      </c>
      <c r="F11" s="5">
        <v>40112584.049999997</v>
      </c>
      <c r="G11" s="5">
        <f>D11-E11</f>
        <v>0</v>
      </c>
    </row>
    <row r="12" spans="1:7" x14ac:dyDescent="0.3">
      <c r="A12" s="6" t="s">
        <v>15</v>
      </c>
      <c r="B12" s="5">
        <v>2233698.73</v>
      </c>
      <c r="C12" s="5">
        <v>1262802.3399999999</v>
      </c>
      <c r="D12" s="5">
        <v>3496501.07</v>
      </c>
      <c r="E12" s="5">
        <v>3484327.97</v>
      </c>
      <c r="F12" s="5">
        <v>3484327.97</v>
      </c>
      <c r="G12" s="5">
        <f>D12-E12</f>
        <v>12173.099999999627</v>
      </c>
    </row>
    <row r="13" spans="1:7" x14ac:dyDescent="0.3">
      <c r="A13" s="6" t="s">
        <v>16</v>
      </c>
      <c r="B13" s="5">
        <v>9219647.0600000005</v>
      </c>
      <c r="C13" s="5">
        <v>2053816.6600000001</v>
      </c>
      <c r="D13" s="5">
        <v>11273463.720000001</v>
      </c>
      <c r="E13" s="5">
        <v>11156625.119999999</v>
      </c>
      <c r="F13" s="5">
        <v>11154087.91</v>
      </c>
      <c r="G13" s="5">
        <f t="shared" ref="G13:G17" si="2">D13-E13</f>
        <v>116838.60000000149</v>
      </c>
    </row>
    <row r="14" spans="1:7" x14ac:dyDescent="0.3">
      <c r="A14" s="6" t="s">
        <v>17</v>
      </c>
      <c r="B14" s="5">
        <v>25000</v>
      </c>
      <c r="C14" s="5">
        <v>-25000</v>
      </c>
      <c r="D14" s="5">
        <v>0</v>
      </c>
      <c r="E14" s="5">
        <v>0</v>
      </c>
      <c r="F14" s="5">
        <v>0</v>
      </c>
      <c r="G14" s="5">
        <f t="shared" si="2"/>
        <v>0</v>
      </c>
    </row>
    <row r="15" spans="1:7" x14ac:dyDescent="0.3">
      <c r="A15" s="6" t="s">
        <v>18</v>
      </c>
      <c r="B15" s="5">
        <v>24632314.41</v>
      </c>
      <c r="C15" s="5">
        <v>4165809</v>
      </c>
      <c r="D15" s="5">
        <v>28798123.41</v>
      </c>
      <c r="E15" s="5">
        <v>28733839.809999999</v>
      </c>
      <c r="F15" s="5">
        <v>28706377.02</v>
      </c>
      <c r="G15" s="5">
        <f t="shared" si="2"/>
        <v>64283.60000000149</v>
      </c>
    </row>
    <row r="16" spans="1:7" x14ac:dyDescent="0.3">
      <c r="A16" s="6" t="s">
        <v>19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f t="shared" si="2"/>
        <v>0</v>
      </c>
    </row>
    <row r="17" spans="1:7" x14ac:dyDescent="0.3">
      <c r="A17" s="6" t="s">
        <v>20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f t="shared" si="2"/>
        <v>0</v>
      </c>
    </row>
    <row r="18" spans="1:7" x14ac:dyDescent="0.3">
      <c r="A18" s="4" t="s">
        <v>21</v>
      </c>
      <c r="B18" s="5">
        <f>SUM(B19:B27)</f>
        <v>26894248.43</v>
      </c>
      <c r="C18" s="5">
        <f t="shared" ref="C18:F18" si="3">SUM(C19:C27)</f>
        <v>348148.42999999959</v>
      </c>
      <c r="D18" s="5">
        <f t="shared" si="3"/>
        <v>27242396.859999999</v>
      </c>
      <c r="E18" s="5">
        <f t="shared" si="3"/>
        <v>26546563.390000001</v>
      </c>
      <c r="F18" s="5">
        <f t="shared" si="3"/>
        <v>24536875.459999997</v>
      </c>
      <c r="G18" s="5">
        <f>SUM(G19:G27)</f>
        <v>695833.46999999927</v>
      </c>
    </row>
    <row r="19" spans="1:7" x14ac:dyDescent="0.3">
      <c r="A19" s="6" t="s">
        <v>22</v>
      </c>
      <c r="B19" s="5">
        <v>3265577.51</v>
      </c>
      <c r="C19" s="5">
        <v>-1592567.3699999999</v>
      </c>
      <c r="D19" s="5">
        <v>1673010.14</v>
      </c>
      <c r="E19" s="5">
        <v>1555408.57</v>
      </c>
      <c r="F19" s="5">
        <v>1555408.57</v>
      </c>
      <c r="G19" s="5">
        <f>D19-E19</f>
        <v>117601.56999999983</v>
      </c>
    </row>
    <row r="20" spans="1:7" x14ac:dyDescent="0.3">
      <c r="A20" s="6" t="s">
        <v>23</v>
      </c>
      <c r="B20" s="5">
        <v>346216.24</v>
      </c>
      <c r="C20" s="5">
        <v>36054.549999999988</v>
      </c>
      <c r="D20" s="5">
        <v>382270.79</v>
      </c>
      <c r="E20" s="5">
        <v>356235.57</v>
      </c>
      <c r="F20" s="5">
        <v>356235.57</v>
      </c>
      <c r="G20" s="5">
        <f t="shared" ref="G20:G27" si="4">D20-E20</f>
        <v>26035.219999999972</v>
      </c>
    </row>
    <row r="21" spans="1:7" x14ac:dyDescent="0.3">
      <c r="A21" s="6" t="s">
        <v>24</v>
      </c>
      <c r="B21" s="5">
        <v>22700</v>
      </c>
      <c r="C21" s="5">
        <v>90225</v>
      </c>
      <c r="D21" s="5">
        <v>112925</v>
      </c>
      <c r="E21" s="5">
        <v>112925</v>
      </c>
      <c r="F21" s="5">
        <v>112925</v>
      </c>
      <c r="G21" s="5">
        <f t="shared" si="4"/>
        <v>0</v>
      </c>
    </row>
    <row r="22" spans="1:7" x14ac:dyDescent="0.3">
      <c r="A22" s="6" t="s">
        <v>25</v>
      </c>
      <c r="B22" s="5">
        <v>11279488.390000001</v>
      </c>
      <c r="C22" s="5">
        <v>-3262153.66</v>
      </c>
      <c r="D22" s="5">
        <v>8017334.7300000004</v>
      </c>
      <c r="E22" s="5">
        <v>7732626.0800000001</v>
      </c>
      <c r="F22" s="5">
        <v>6929631.96</v>
      </c>
      <c r="G22" s="5">
        <f t="shared" si="4"/>
        <v>284708.65000000037</v>
      </c>
    </row>
    <row r="23" spans="1:7" x14ac:dyDescent="0.3">
      <c r="A23" s="6" t="s">
        <v>26</v>
      </c>
      <c r="B23" s="5">
        <v>730691.62</v>
      </c>
      <c r="C23" s="5">
        <v>441925.00000000012</v>
      </c>
      <c r="D23" s="5">
        <v>1172616.6200000001</v>
      </c>
      <c r="E23" s="5">
        <v>1172384.22</v>
      </c>
      <c r="F23" s="5">
        <v>1172384.22</v>
      </c>
      <c r="G23" s="5">
        <f t="shared" si="4"/>
        <v>232.4000000001397</v>
      </c>
    </row>
    <row r="24" spans="1:7" x14ac:dyDescent="0.3">
      <c r="A24" s="6" t="s">
        <v>27</v>
      </c>
      <c r="B24" s="5">
        <v>8943703.8699999992</v>
      </c>
      <c r="C24" s="5">
        <v>3621806.41</v>
      </c>
      <c r="D24" s="5">
        <v>12565510.279999999</v>
      </c>
      <c r="E24" s="5">
        <v>12311153.65</v>
      </c>
      <c r="F24" s="5">
        <v>11104459.84</v>
      </c>
      <c r="G24" s="5">
        <f t="shared" si="4"/>
        <v>254356.62999999896</v>
      </c>
    </row>
    <row r="25" spans="1:7" x14ac:dyDescent="0.3">
      <c r="A25" s="6" t="s">
        <v>28</v>
      </c>
      <c r="B25" s="5">
        <v>680641.53</v>
      </c>
      <c r="C25" s="5">
        <v>-231101.63</v>
      </c>
      <c r="D25" s="5">
        <v>449539.9</v>
      </c>
      <c r="E25" s="5">
        <v>436656.9</v>
      </c>
      <c r="F25" s="5">
        <v>436656.9</v>
      </c>
      <c r="G25" s="5">
        <f t="shared" si="4"/>
        <v>12883</v>
      </c>
    </row>
    <row r="26" spans="1:7" x14ac:dyDescent="0.3">
      <c r="A26" s="6" t="s">
        <v>29</v>
      </c>
      <c r="B26" s="5"/>
      <c r="C26" s="5"/>
      <c r="D26" s="5"/>
      <c r="E26" s="5"/>
      <c r="F26" s="5"/>
      <c r="G26" s="5">
        <f t="shared" si="4"/>
        <v>0</v>
      </c>
    </row>
    <row r="27" spans="1:7" x14ac:dyDescent="0.3">
      <c r="A27" s="6" t="s">
        <v>30</v>
      </c>
      <c r="B27" s="5">
        <v>1625229.27</v>
      </c>
      <c r="C27" s="5">
        <v>1243960.1299999999</v>
      </c>
      <c r="D27" s="5">
        <v>2869189.4</v>
      </c>
      <c r="E27" s="5">
        <v>2869173.4</v>
      </c>
      <c r="F27" s="5">
        <v>2869173.4</v>
      </c>
      <c r="G27" s="5">
        <f t="shared" si="4"/>
        <v>16</v>
      </c>
    </row>
    <row r="28" spans="1:7" x14ac:dyDescent="0.3">
      <c r="A28" s="4" t="s">
        <v>31</v>
      </c>
      <c r="B28" s="5">
        <f>SUM(B29:B37)</f>
        <v>21087063.270000003</v>
      </c>
      <c r="C28" s="5">
        <f t="shared" ref="C28:G28" si="5">SUM(C29:C37)</f>
        <v>19379984.329999998</v>
      </c>
      <c r="D28" s="5">
        <f t="shared" si="5"/>
        <v>40467047.600000001</v>
      </c>
      <c r="E28" s="5">
        <f t="shared" si="5"/>
        <v>36747380.670000002</v>
      </c>
      <c r="F28" s="5">
        <f t="shared" si="5"/>
        <v>35152924.07</v>
      </c>
      <c r="G28" s="5">
        <f t="shared" si="5"/>
        <v>3719666.9299999978</v>
      </c>
    </row>
    <row r="29" spans="1:7" x14ac:dyDescent="0.3">
      <c r="A29" s="6" t="s">
        <v>32</v>
      </c>
      <c r="B29" s="5">
        <v>3198899.24</v>
      </c>
      <c r="C29" s="5">
        <v>9454341.9399999995</v>
      </c>
      <c r="D29" s="5">
        <v>12653241.18</v>
      </c>
      <c r="E29" s="5">
        <v>12357022.23</v>
      </c>
      <c r="F29" s="5">
        <v>10952035.640000001</v>
      </c>
      <c r="G29" s="5">
        <f>D29-E29</f>
        <v>296218.94999999925</v>
      </c>
    </row>
    <row r="30" spans="1:7" x14ac:dyDescent="0.3">
      <c r="A30" s="6" t="s">
        <v>33</v>
      </c>
      <c r="B30" s="5">
        <v>3384486.56</v>
      </c>
      <c r="C30" s="5">
        <v>1140856.4899999998</v>
      </c>
      <c r="D30" s="5">
        <v>4525343.05</v>
      </c>
      <c r="E30" s="5">
        <v>4109193.16</v>
      </c>
      <c r="F30" s="5">
        <v>4079193.16</v>
      </c>
      <c r="G30" s="5">
        <f t="shared" ref="G30:G37" si="6">D30-E30</f>
        <v>416149.88999999966</v>
      </c>
    </row>
    <row r="31" spans="1:7" x14ac:dyDescent="0.3">
      <c r="A31" s="6" t="s">
        <v>34</v>
      </c>
      <c r="B31" s="5">
        <v>1548703.87</v>
      </c>
      <c r="C31" s="5">
        <v>660752.62999999989</v>
      </c>
      <c r="D31" s="5">
        <v>2209456.5</v>
      </c>
      <c r="E31" s="5">
        <v>1894346.97</v>
      </c>
      <c r="F31" s="5">
        <v>1859546.97</v>
      </c>
      <c r="G31" s="5">
        <f t="shared" si="6"/>
        <v>315109.53000000003</v>
      </c>
    </row>
    <row r="32" spans="1:7" x14ac:dyDescent="0.3">
      <c r="A32" s="6" t="s">
        <v>35</v>
      </c>
      <c r="B32" s="5">
        <v>70000</v>
      </c>
      <c r="C32" s="5">
        <v>40418.86</v>
      </c>
      <c r="D32" s="5">
        <v>110418.86</v>
      </c>
      <c r="E32" s="5">
        <v>104581.78</v>
      </c>
      <c r="F32" s="5">
        <v>104581.78</v>
      </c>
      <c r="G32" s="5">
        <f t="shared" si="6"/>
        <v>5837.0800000000017</v>
      </c>
    </row>
    <row r="33" spans="1:7" x14ac:dyDescent="0.3">
      <c r="A33" s="6" t="s">
        <v>36</v>
      </c>
      <c r="B33" s="5">
        <v>948638.88</v>
      </c>
      <c r="C33" s="5">
        <v>995929.18</v>
      </c>
      <c r="D33" s="5">
        <v>1944568.06</v>
      </c>
      <c r="E33" s="5">
        <v>1944548.06</v>
      </c>
      <c r="F33" s="5">
        <v>1944548.06</v>
      </c>
      <c r="G33" s="5">
        <f t="shared" si="6"/>
        <v>20</v>
      </c>
    </row>
    <row r="34" spans="1:7" x14ac:dyDescent="0.3">
      <c r="A34" s="6" t="s">
        <v>37</v>
      </c>
      <c r="B34" s="5">
        <v>1152753.4099999999</v>
      </c>
      <c r="C34" s="5">
        <v>-40350.469999999972</v>
      </c>
      <c r="D34" s="5">
        <v>1112402.94</v>
      </c>
      <c r="E34" s="5">
        <v>1083402.94</v>
      </c>
      <c r="F34" s="5">
        <v>1083402.94</v>
      </c>
      <c r="G34" s="5">
        <f t="shared" si="6"/>
        <v>29000</v>
      </c>
    </row>
    <row r="35" spans="1:7" x14ac:dyDescent="0.3">
      <c r="A35" s="6" t="s">
        <v>38</v>
      </c>
      <c r="B35" s="5">
        <v>203723.4</v>
      </c>
      <c r="C35" s="5">
        <v>106678.06999999998</v>
      </c>
      <c r="D35" s="5">
        <v>310401.46999999997</v>
      </c>
      <c r="E35" s="5">
        <v>283788.28000000003</v>
      </c>
      <c r="F35" s="5">
        <v>283788.28000000003</v>
      </c>
      <c r="G35" s="5">
        <f t="shared" si="6"/>
        <v>26613.189999999944</v>
      </c>
    </row>
    <row r="36" spans="1:7" x14ac:dyDescent="0.3">
      <c r="A36" s="6" t="s">
        <v>39</v>
      </c>
      <c r="B36" s="5">
        <v>7973857.9100000001</v>
      </c>
      <c r="C36" s="5">
        <v>2064003.7799999993</v>
      </c>
      <c r="D36" s="5">
        <v>10037861.689999999</v>
      </c>
      <c r="E36" s="5">
        <v>7417143.4299999997</v>
      </c>
      <c r="F36" s="5">
        <v>7292473.4199999999</v>
      </c>
      <c r="G36" s="5">
        <f t="shared" si="6"/>
        <v>2620718.2599999998</v>
      </c>
    </row>
    <row r="37" spans="1:7" x14ac:dyDescent="0.3">
      <c r="A37" s="6" t="s">
        <v>40</v>
      </c>
      <c r="B37" s="5">
        <v>2606000</v>
      </c>
      <c r="C37" s="5">
        <v>4957353.8499999996</v>
      </c>
      <c r="D37" s="5">
        <v>7563353.8499999996</v>
      </c>
      <c r="E37" s="5">
        <v>7553353.8200000003</v>
      </c>
      <c r="F37" s="5">
        <v>7553353.8200000003</v>
      </c>
      <c r="G37" s="5">
        <f t="shared" si="6"/>
        <v>10000.029999999329</v>
      </c>
    </row>
    <row r="38" spans="1:7" x14ac:dyDescent="0.3">
      <c r="A38" s="4" t="s">
        <v>41</v>
      </c>
      <c r="B38" s="5">
        <f>SUM(B39:B47)</f>
        <v>15661194.300000001</v>
      </c>
      <c r="C38" s="5">
        <f t="shared" ref="C38:G38" si="7">SUM(C39:C47)</f>
        <v>2518132.5100000002</v>
      </c>
      <c r="D38" s="5">
        <f t="shared" si="7"/>
        <v>18179326.809999999</v>
      </c>
      <c r="E38" s="5">
        <f t="shared" si="7"/>
        <v>17971900.699999999</v>
      </c>
      <c r="F38" s="5">
        <f t="shared" si="7"/>
        <v>17430900.699999999</v>
      </c>
      <c r="G38" s="5">
        <f t="shared" si="7"/>
        <v>207426.10999999987</v>
      </c>
    </row>
    <row r="39" spans="1:7" x14ac:dyDescent="0.3">
      <c r="A39" s="6" t="s">
        <v>42</v>
      </c>
      <c r="B39" s="5">
        <v>10135000</v>
      </c>
      <c r="C39" s="5">
        <v>0</v>
      </c>
      <c r="D39" s="5">
        <v>10135000</v>
      </c>
      <c r="E39" s="5">
        <v>10135000</v>
      </c>
      <c r="F39" s="5">
        <v>9775000</v>
      </c>
      <c r="G39" s="5">
        <f>D39-E39</f>
        <v>0</v>
      </c>
    </row>
    <row r="40" spans="1:7" x14ac:dyDescent="0.3">
      <c r="A40" s="6" t="s">
        <v>43</v>
      </c>
      <c r="B40" s="5"/>
      <c r="C40" s="5"/>
      <c r="D40" s="5"/>
      <c r="E40" s="5"/>
      <c r="F40" s="5"/>
      <c r="G40" s="5">
        <f t="shared" ref="G40:G47" si="8">D40-E40</f>
        <v>0</v>
      </c>
    </row>
    <row r="41" spans="1:7" x14ac:dyDescent="0.3">
      <c r="A41" s="6" t="s">
        <v>44</v>
      </c>
      <c r="B41" s="5">
        <v>0</v>
      </c>
      <c r="C41" s="5">
        <v>960622.5</v>
      </c>
      <c r="D41" s="5">
        <v>960622.5</v>
      </c>
      <c r="E41" s="5">
        <v>860622.5</v>
      </c>
      <c r="F41" s="5">
        <v>860622.5</v>
      </c>
      <c r="G41" s="5">
        <f t="shared" si="8"/>
        <v>100000</v>
      </c>
    </row>
    <row r="42" spans="1:7" x14ac:dyDescent="0.3">
      <c r="A42" s="6" t="s">
        <v>45</v>
      </c>
      <c r="B42" s="5">
        <v>2525000</v>
      </c>
      <c r="C42" s="5">
        <v>1709811.88</v>
      </c>
      <c r="D42" s="5">
        <v>4234811.88</v>
      </c>
      <c r="E42" s="5">
        <v>4127385.77</v>
      </c>
      <c r="F42" s="5">
        <v>3946385.77</v>
      </c>
      <c r="G42" s="5">
        <f t="shared" si="8"/>
        <v>107426.10999999987</v>
      </c>
    </row>
    <row r="43" spans="1:7" x14ac:dyDescent="0.3">
      <c r="A43" s="6" t="s">
        <v>46</v>
      </c>
      <c r="B43" s="5">
        <v>3001194.3</v>
      </c>
      <c r="C43" s="5">
        <v>-152301.86999999965</v>
      </c>
      <c r="D43" s="5">
        <v>2848892.43</v>
      </c>
      <c r="E43" s="5">
        <v>2848892.43</v>
      </c>
      <c r="F43" s="5">
        <v>2848892.43</v>
      </c>
      <c r="G43" s="5">
        <f t="shared" si="8"/>
        <v>0</v>
      </c>
    </row>
    <row r="44" spans="1:7" x14ac:dyDescent="0.3">
      <c r="A44" s="6" t="s">
        <v>47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f t="shared" si="8"/>
        <v>0</v>
      </c>
    </row>
    <row r="45" spans="1:7" x14ac:dyDescent="0.3">
      <c r="A45" s="6" t="s">
        <v>48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f t="shared" si="8"/>
        <v>0</v>
      </c>
    </row>
    <row r="46" spans="1:7" x14ac:dyDescent="0.3">
      <c r="A46" s="6" t="s">
        <v>49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f t="shared" si="8"/>
        <v>0</v>
      </c>
    </row>
    <row r="47" spans="1:7" x14ac:dyDescent="0.3">
      <c r="A47" s="6" t="s">
        <v>50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f t="shared" si="8"/>
        <v>0</v>
      </c>
    </row>
    <row r="48" spans="1:7" x14ac:dyDescent="0.3">
      <c r="A48" s="4" t="s">
        <v>51</v>
      </c>
      <c r="B48" s="5">
        <f>SUM(B49:B57)</f>
        <v>1581122.28</v>
      </c>
      <c r="C48" s="5">
        <f t="shared" ref="C48:G48" si="9">SUM(C49:C57)</f>
        <v>1296515.97</v>
      </c>
      <c r="D48" s="5">
        <f t="shared" si="9"/>
        <v>2877638.25</v>
      </c>
      <c r="E48" s="5">
        <f t="shared" si="9"/>
        <v>2857637.25</v>
      </c>
      <c r="F48" s="5">
        <f t="shared" si="9"/>
        <v>2857637.25</v>
      </c>
      <c r="G48" s="5">
        <f t="shared" si="9"/>
        <v>20001</v>
      </c>
    </row>
    <row r="49" spans="1:7" x14ac:dyDescent="0.3">
      <c r="A49" s="6" t="s">
        <v>52</v>
      </c>
      <c r="B49" s="5">
        <v>86000.01</v>
      </c>
      <c r="C49" s="5">
        <v>18274.98000000001</v>
      </c>
      <c r="D49" s="5">
        <v>104274.99</v>
      </c>
      <c r="E49" s="5">
        <v>84274.99</v>
      </c>
      <c r="F49" s="5">
        <v>84274.99</v>
      </c>
      <c r="G49" s="5">
        <f>D49-E49</f>
        <v>20000</v>
      </c>
    </row>
    <row r="50" spans="1:7" x14ac:dyDescent="0.3">
      <c r="A50" s="6" t="s">
        <v>53</v>
      </c>
      <c r="B50" s="5">
        <v>0</v>
      </c>
      <c r="C50" s="5">
        <v>558457.48</v>
      </c>
      <c r="D50" s="5">
        <v>558457.48</v>
      </c>
      <c r="E50" s="5">
        <v>558457.48</v>
      </c>
      <c r="F50" s="5">
        <v>558457.48</v>
      </c>
      <c r="G50" s="5">
        <f t="shared" ref="G50:G57" si="10">D50-E50</f>
        <v>0</v>
      </c>
    </row>
    <row r="51" spans="1:7" x14ac:dyDescent="0.3">
      <c r="A51" s="6" t="s">
        <v>54</v>
      </c>
      <c r="B51" s="5"/>
      <c r="C51" s="5"/>
      <c r="D51" s="5"/>
      <c r="E51" s="5"/>
      <c r="F51" s="5"/>
      <c r="G51" s="5">
        <f t="shared" si="10"/>
        <v>0</v>
      </c>
    </row>
    <row r="52" spans="1:7" x14ac:dyDescent="0.3">
      <c r="A52" s="6" t="s">
        <v>55</v>
      </c>
      <c r="B52" s="5">
        <v>1030000</v>
      </c>
      <c r="C52" s="5">
        <v>160625.59000000008</v>
      </c>
      <c r="D52" s="5">
        <v>1190625.5900000001</v>
      </c>
      <c r="E52" s="5">
        <v>1190625.5900000001</v>
      </c>
      <c r="F52" s="5">
        <v>1190625.5900000001</v>
      </c>
      <c r="G52" s="5">
        <f t="shared" si="10"/>
        <v>0</v>
      </c>
    </row>
    <row r="53" spans="1:7" x14ac:dyDescent="0.3">
      <c r="A53" s="6" t="s">
        <v>56</v>
      </c>
      <c r="B53" s="5"/>
      <c r="C53" s="5"/>
      <c r="D53" s="5"/>
      <c r="E53" s="5"/>
      <c r="F53" s="5"/>
      <c r="G53" s="5">
        <f t="shared" si="10"/>
        <v>0</v>
      </c>
    </row>
    <row r="54" spans="1:7" x14ac:dyDescent="0.3">
      <c r="A54" s="6" t="s">
        <v>57</v>
      </c>
      <c r="B54" s="5">
        <v>427242.27</v>
      </c>
      <c r="C54" s="5">
        <v>597037.91999999993</v>
      </c>
      <c r="D54" s="5">
        <v>1024280.19</v>
      </c>
      <c r="E54" s="5">
        <v>1024279.19</v>
      </c>
      <c r="F54" s="5">
        <v>1024279.19</v>
      </c>
      <c r="G54" s="5">
        <f t="shared" si="10"/>
        <v>1</v>
      </c>
    </row>
    <row r="55" spans="1:7" x14ac:dyDescent="0.3">
      <c r="A55" s="6" t="s">
        <v>58</v>
      </c>
      <c r="B55" s="5"/>
      <c r="C55" s="5"/>
      <c r="D55" s="5"/>
      <c r="E55" s="5"/>
      <c r="F55" s="5"/>
      <c r="G55" s="5">
        <f t="shared" si="10"/>
        <v>0</v>
      </c>
    </row>
    <row r="56" spans="1:7" x14ac:dyDescent="0.3">
      <c r="A56" s="6" t="s">
        <v>59</v>
      </c>
      <c r="B56" s="5"/>
      <c r="C56" s="5"/>
      <c r="D56" s="5"/>
      <c r="E56" s="5"/>
      <c r="F56" s="5"/>
      <c r="G56" s="5">
        <f t="shared" si="10"/>
        <v>0</v>
      </c>
    </row>
    <row r="57" spans="1:7" x14ac:dyDescent="0.3">
      <c r="A57" s="6" t="s">
        <v>60</v>
      </c>
      <c r="B57" s="5">
        <v>37880</v>
      </c>
      <c r="C57" s="5">
        <v>-37880</v>
      </c>
      <c r="D57" s="5">
        <v>0</v>
      </c>
      <c r="E57" s="5">
        <v>0</v>
      </c>
      <c r="F57" s="5">
        <v>0</v>
      </c>
      <c r="G57" s="5">
        <f t="shared" si="10"/>
        <v>0</v>
      </c>
    </row>
    <row r="58" spans="1:7" x14ac:dyDescent="0.3">
      <c r="A58" s="4" t="s">
        <v>61</v>
      </c>
      <c r="B58" s="5">
        <f>SUM(B59:B61)</f>
        <v>2406264</v>
      </c>
      <c r="C58" s="5">
        <f t="shared" ref="C58:G58" si="11">SUM(C59:C61)</f>
        <v>185021.24999999988</v>
      </c>
      <c r="D58" s="5">
        <f t="shared" si="11"/>
        <v>2591285.25</v>
      </c>
      <c r="E58" s="5">
        <f t="shared" si="11"/>
        <v>2335079.71</v>
      </c>
      <c r="F58" s="5">
        <f t="shared" si="11"/>
        <v>1793203.08</v>
      </c>
      <c r="G58" s="5">
        <f t="shared" si="11"/>
        <v>256205.5399999998</v>
      </c>
    </row>
    <row r="59" spans="1:7" x14ac:dyDescent="0.3">
      <c r="A59" s="6" t="s">
        <v>62</v>
      </c>
      <c r="B59" s="5">
        <v>2091000</v>
      </c>
      <c r="C59" s="5">
        <v>-231775.59000000008</v>
      </c>
      <c r="D59" s="5">
        <v>1859224.41</v>
      </c>
      <c r="E59" s="5">
        <v>1603018.87</v>
      </c>
      <c r="F59" s="5">
        <v>1478368.86</v>
      </c>
      <c r="G59" s="5">
        <f>D59-E59</f>
        <v>256205.5399999998</v>
      </c>
    </row>
    <row r="60" spans="1:7" x14ac:dyDescent="0.3">
      <c r="A60" s="6" t="s">
        <v>63</v>
      </c>
      <c r="B60" s="5">
        <v>315264</v>
      </c>
      <c r="C60" s="5">
        <v>416796.83999999997</v>
      </c>
      <c r="D60" s="5">
        <v>732060.84</v>
      </c>
      <c r="E60" s="5">
        <v>732060.84</v>
      </c>
      <c r="F60" s="5">
        <v>314834.21999999997</v>
      </c>
      <c r="G60" s="5">
        <f t="shared" ref="G60:G61" si="12">D60-E60</f>
        <v>0</v>
      </c>
    </row>
    <row r="61" spans="1:7" x14ac:dyDescent="0.3">
      <c r="A61" s="6" t="s">
        <v>64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f t="shared" si="12"/>
        <v>0</v>
      </c>
    </row>
    <row r="62" spans="1:7" x14ac:dyDescent="0.3">
      <c r="A62" s="4" t="s">
        <v>65</v>
      </c>
      <c r="B62" s="5">
        <f>SUM(B63:B67,B69:B70)</f>
        <v>266506.87</v>
      </c>
      <c r="C62" s="5">
        <f t="shared" ref="C62:G62" si="13">SUM(C63:C67,C69:C70)</f>
        <v>-266506.87</v>
      </c>
      <c r="D62" s="5">
        <f t="shared" si="13"/>
        <v>0</v>
      </c>
      <c r="E62" s="5">
        <f t="shared" si="13"/>
        <v>0</v>
      </c>
      <c r="F62" s="5">
        <f t="shared" si="13"/>
        <v>0</v>
      </c>
      <c r="G62" s="5">
        <f t="shared" si="13"/>
        <v>0</v>
      </c>
    </row>
    <row r="63" spans="1:7" x14ac:dyDescent="0.3">
      <c r="A63" s="6" t="s">
        <v>66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f>D63-E63</f>
        <v>0</v>
      </c>
    </row>
    <row r="64" spans="1:7" x14ac:dyDescent="0.3">
      <c r="A64" s="6" t="s">
        <v>67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f t="shared" ref="G64:G70" si="14">D64-E64</f>
        <v>0</v>
      </c>
    </row>
    <row r="65" spans="1:7" x14ac:dyDescent="0.3">
      <c r="A65" s="6" t="s">
        <v>68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f t="shared" si="14"/>
        <v>0</v>
      </c>
    </row>
    <row r="66" spans="1:7" x14ac:dyDescent="0.3">
      <c r="A66" s="6" t="s">
        <v>69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f t="shared" si="14"/>
        <v>0</v>
      </c>
    </row>
    <row r="67" spans="1:7" x14ac:dyDescent="0.3">
      <c r="A67" s="6" t="s">
        <v>70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f t="shared" si="14"/>
        <v>0</v>
      </c>
    </row>
    <row r="68" spans="1:7" x14ac:dyDescent="0.3">
      <c r="A68" s="6" t="s">
        <v>71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f t="shared" si="14"/>
        <v>0</v>
      </c>
    </row>
    <row r="69" spans="1:7" x14ac:dyDescent="0.3">
      <c r="A69" s="6" t="s">
        <v>72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f t="shared" si="14"/>
        <v>0</v>
      </c>
    </row>
    <row r="70" spans="1:7" x14ac:dyDescent="0.3">
      <c r="A70" s="6" t="s">
        <v>73</v>
      </c>
      <c r="B70" s="5">
        <v>266506.87</v>
      </c>
      <c r="C70" s="5">
        <v>-266506.87</v>
      </c>
      <c r="D70" s="5">
        <v>0</v>
      </c>
      <c r="E70" s="5">
        <v>0</v>
      </c>
      <c r="F70" s="5">
        <v>0</v>
      </c>
      <c r="G70" s="5">
        <f t="shared" si="14"/>
        <v>0</v>
      </c>
    </row>
    <row r="71" spans="1:7" x14ac:dyDescent="0.3">
      <c r="A71" s="4" t="s">
        <v>74</v>
      </c>
      <c r="B71" s="5">
        <f>SUM(B72:B74)</f>
        <v>400000</v>
      </c>
      <c r="C71" s="5">
        <f t="shared" ref="C71:G71" si="15">SUM(C72:C74)</f>
        <v>-250000</v>
      </c>
      <c r="D71" s="5">
        <f t="shared" si="15"/>
        <v>150000</v>
      </c>
      <c r="E71" s="5">
        <f t="shared" si="15"/>
        <v>150000</v>
      </c>
      <c r="F71" s="5">
        <f t="shared" si="15"/>
        <v>150000</v>
      </c>
      <c r="G71" s="5">
        <f t="shared" si="15"/>
        <v>0</v>
      </c>
    </row>
    <row r="72" spans="1:7" x14ac:dyDescent="0.3">
      <c r="A72" s="6" t="s">
        <v>75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f>D72-E72</f>
        <v>0</v>
      </c>
    </row>
    <row r="73" spans="1:7" x14ac:dyDescent="0.3">
      <c r="A73" s="6" t="s">
        <v>76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f t="shared" ref="G73:G74" si="16">D73-E73</f>
        <v>0</v>
      </c>
    </row>
    <row r="74" spans="1:7" x14ac:dyDescent="0.3">
      <c r="A74" s="6" t="s">
        <v>77</v>
      </c>
      <c r="B74" s="5">
        <v>400000</v>
      </c>
      <c r="C74" s="5">
        <v>-250000</v>
      </c>
      <c r="D74" s="5">
        <v>150000</v>
      </c>
      <c r="E74" s="5">
        <v>150000</v>
      </c>
      <c r="F74" s="5">
        <v>150000</v>
      </c>
      <c r="G74" s="5">
        <f t="shared" si="16"/>
        <v>0</v>
      </c>
    </row>
    <row r="75" spans="1:7" x14ac:dyDescent="0.3">
      <c r="A75" s="4" t="s">
        <v>78</v>
      </c>
      <c r="B75" s="5">
        <f>SUM(B76:B82)</f>
        <v>10548765.640000001</v>
      </c>
      <c r="C75" s="5">
        <f t="shared" ref="C75:G75" si="17">SUM(C76:C82)</f>
        <v>59816</v>
      </c>
      <c r="D75" s="5">
        <f t="shared" si="17"/>
        <v>10608581.640000001</v>
      </c>
      <c r="E75" s="5">
        <f t="shared" si="17"/>
        <v>10436341.549999999</v>
      </c>
      <c r="F75" s="5">
        <f t="shared" si="17"/>
        <v>10436341.549999999</v>
      </c>
      <c r="G75" s="5">
        <f t="shared" si="17"/>
        <v>172240.09000000125</v>
      </c>
    </row>
    <row r="76" spans="1:7" x14ac:dyDescent="0.3">
      <c r="A76" s="6" t="s">
        <v>79</v>
      </c>
      <c r="B76" s="5">
        <v>9737765.6400000006</v>
      </c>
      <c r="C76" s="5">
        <v>0</v>
      </c>
      <c r="D76" s="5">
        <v>9737765.6400000006</v>
      </c>
      <c r="E76" s="5">
        <v>9604091.3599999994</v>
      </c>
      <c r="F76" s="5">
        <v>9604091.3599999994</v>
      </c>
      <c r="G76" s="5">
        <f>D76-E76</f>
        <v>133674.28000000119</v>
      </c>
    </row>
    <row r="77" spans="1:7" x14ac:dyDescent="0.3">
      <c r="A77" s="6" t="s">
        <v>80</v>
      </c>
      <c r="B77" s="5">
        <v>811000</v>
      </c>
      <c r="C77" s="5">
        <v>59816</v>
      </c>
      <c r="D77" s="5">
        <v>870816</v>
      </c>
      <c r="E77" s="5">
        <v>832250.19</v>
      </c>
      <c r="F77" s="5">
        <v>832250.19</v>
      </c>
      <c r="G77" s="5">
        <f t="shared" ref="G77:G82" si="18">D77-E77</f>
        <v>38565.810000000056</v>
      </c>
    </row>
    <row r="78" spans="1:7" x14ac:dyDescent="0.3">
      <c r="A78" s="6" t="s">
        <v>81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f t="shared" si="18"/>
        <v>0</v>
      </c>
    </row>
    <row r="79" spans="1:7" x14ac:dyDescent="0.3">
      <c r="A79" s="6" t="s">
        <v>82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f t="shared" si="18"/>
        <v>0</v>
      </c>
    </row>
    <row r="80" spans="1:7" x14ac:dyDescent="0.3">
      <c r="A80" s="6" t="s">
        <v>83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f t="shared" si="18"/>
        <v>0</v>
      </c>
    </row>
    <row r="81" spans="1:7" x14ac:dyDescent="0.3">
      <c r="A81" s="6" t="s">
        <v>84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f t="shared" si="18"/>
        <v>0</v>
      </c>
    </row>
    <row r="82" spans="1:7" x14ac:dyDescent="0.3">
      <c r="A82" s="6" t="s">
        <v>85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f t="shared" si="18"/>
        <v>0</v>
      </c>
    </row>
    <row r="83" spans="1:7" x14ac:dyDescent="0.3">
      <c r="A83" s="7"/>
      <c r="B83" s="8"/>
      <c r="C83" s="8"/>
      <c r="D83" s="8"/>
      <c r="E83" s="8"/>
      <c r="F83" s="8"/>
      <c r="G83" s="8"/>
    </row>
    <row r="84" spans="1:7" x14ac:dyDescent="0.3">
      <c r="A84" s="9" t="s">
        <v>86</v>
      </c>
      <c r="B84" s="3">
        <f>SUM(B85,B93,B103,B113,B123,B133,B137,B146,B150)</f>
        <v>135439093.53999999</v>
      </c>
      <c r="C84" s="3">
        <f t="shared" ref="C84:G84" si="19">SUM(C85,C93,C103,C113,C123,C133,C137,C146,C150)</f>
        <v>4831711.839999998</v>
      </c>
      <c r="D84" s="3">
        <f t="shared" si="19"/>
        <v>140270805.38</v>
      </c>
      <c r="E84" s="3">
        <f t="shared" si="19"/>
        <v>129493356.02</v>
      </c>
      <c r="F84" s="3">
        <f t="shared" si="19"/>
        <v>128200143.75000001</v>
      </c>
      <c r="G84" s="3">
        <f t="shared" si="19"/>
        <v>10777449.360000007</v>
      </c>
    </row>
    <row r="85" spans="1:7" x14ac:dyDescent="0.3">
      <c r="A85" s="4" t="s">
        <v>13</v>
      </c>
      <c r="B85" s="5">
        <f>SUM(B86:B92)</f>
        <v>27784236.23</v>
      </c>
      <c r="C85" s="5">
        <f t="shared" ref="C85:G85" si="20">SUM(C86:C92)</f>
        <v>-3150744.5</v>
      </c>
      <c r="D85" s="5">
        <f t="shared" si="20"/>
        <v>24633491.729999997</v>
      </c>
      <c r="E85" s="5">
        <f t="shared" si="20"/>
        <v>24592100.619999997</v>
      </c>
      <c r="F85" s="5">
        <f t="shared" si="20"/>
        <v>24592100.619999997</v>
      </c>
      <c r="G85" s="5">
        <f t="shared" si="20"/>
        <v>41391.109999999753</v>
      </c>
    </row>
    <row r="86" spans="1:7" x14ac:dyDescent="0.3">
      <c r="A86" s="6" t="s">
        <v>14</v>
      </c>
      <c r="B86" s="5">
        <v>17690115.609999999</v>
      </c>
      <c r="C86" s="5">
        <v>-1642267.5899999999</v>
      </c>
      <c r="D86" s="5">
        <v>16047848.02</v>
      </c>
      <c r="E86" s="5">
        <v>16047848.01</v>
      </c>
      <c r="F86" s="5">
        <v>16047848.01</v>
      </c>
      <c r="G86" s="5">
        <f>D86-E86</f>
        <v>9.9999997764825821E-3</v>
      </c>
    </row>
    <row r="87" spans="1:7" x14ac:dyDescent="0.3">
      <c r="A87" s="6" t="s">
        <v>15</v>
      </c>
      <c r="B87" s="5">
        <v>1614271.46</v>
      </c>
      <c r="C87" s="5">
        <v>-634871.80999999994</v>
      </c>
      <c r="D87" s="5">
        <v>979399.65</v>
      </c>
      <c r="E87" s="5">
        <v>938008.55</v>
      </c>
      <c r="F87" s="5">
        <v>938008.55</v>
      </c>
      <c r="G87" s="5">
        <f t="shared" ref="G87:G92" si="21">D87-E87</f>
        <v>41391.099999999977</v>
      </c>
    </row>
    <row r="88" spans="1:7" x14ac:dyDescent="0.3">
      <c r="A88" s="6" t="s">
        <v>16</v>
      </c>
      <c r="B88" s="5">
        <v>448371.05</v>
      </c>
      <c r="C88" s="5">
        <v>-105718.14999999997</v>
      </c>
      <c r="D88" s="5">
        <v>342652.9</v>
      </c>
      <c r="E88" s="5">
        <v>342652.9</v>
      </c>
      <c r="F88" s="5">
        <v>342652.9</v>
      </c>
      <c r="G88" s="5">
        <f t="shared" si="21"/>
        <v>0</v>
      </c>
    </row>
    <row r="89" spans="1:7" x14ac:dyDescent="0.3">
      <c r="A89" s="6" t="s">
        <v>17</v>
      </c>
      <c r="B89" s="5">
        <v>450000</v>
      </c>
      <c r="C89" s="5">
        <v>-64068.450000000012</v>
      </c>
      <c r="D89" s="5">
        <v>385931.55</v>
      </c>
      <c r="E89" s="5">
        <v>385931.55</v>
      </c>
      <c r="F89" s="5">
        <v>385931.55</v>
      </c>
      <c r="G89" s="5">
        <f t="shared" si="21"/>
        <v>0</v>
      </c>
    </row>
    <row r="90" spans="1:7" x14ac:dyDescent="0.3">
      <c r="A90" s="6" t="s">
        <v>18</v>
      </c>
      <c r="B90" s="5">
        <v>7581478.1100000003</v>
      </c>
      <c r="C90" s="5">
        <v>-703818.5</v>
      </c>
      <c r="D90" s="5">
        <v>6877659.6100000003</v>
      </c>
      <c r="E90" s="5">
        <v>6877659.6100000003</v>
      </c>
      <c r="F90" s="5">
        <v>6877659.6100000003</v>
      </c>
      <c r="G90" s="5">
        <f t="shared" si="21"/>
        <v>0</v>
      </c>
    </row>
    <row r="91" spans="1:7" x14ac:dyDescent="0.3">
      <c r="A91" s="6" t="s">
        <v>19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f t="shared" si="21"/>
        <v>0</v>
      </c>
    </row>
    <row r="92" spans="1:7" x14ac:dyDescent="0.3">
      <c r="A92" s="6" t="s">
        <v>20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f t="shared" si="21"/>
        <v>0</v>
      </c>
    </row>
    <row r="93" spans="1:7" x14ac:dyDescent="0.3">
      <c r="A93" s="4" t="s">
        <v>21</v>
      </c>
      <c r="B93" s="5">
        <f>SUM(B94:B102)</f>
        <v>4793834.92</v>
      </c>
      <c r="C93" s="5">
        <f t="shared" ref="C93:G93" si="22">SUM(C94:C102)</f>
        <v>9207083.2399999984</v>
      </c>
      <c r="D93" s="5">
        <f t="shared" si="22"/>
        <v>14000918.160000002</v>
      </c>
      <c r="E93" s="5">
        <f t="shared" si="22"/>
        <v>13346033.609999999</v>
      </c>
      <c r="F93" s="5">
        <f t="shared" si="22"/>
        <v>13346033.609999999</v>
      </c>
      <c r="G93" s="5">
        <f t="shared" si="22"/>
        <v>654884.55000000016</v>
      </c>
    </row>
    <row r="94" spans="1:7" x14ac:dyDescent="0.3">
      <c r="A94" s="6" t="s">
        <v>22</v>
      </c>
      <c r="B94" s="5">
        <v>23100</v>
      </c>
      <c r="C94" s="5">
        <v>64733.759999999995</v>
      </c>
      <c r="D94" s="5">
        <v>87833.76</v>
      </c>
      <c r="E94" s="5">
        <v>70989.960000000006</v>
      </c>
      <c r="F94" s="5">
        <v>70989.960000000006</v>
      </c>
      <c r="G94" s="5">
        <f>D94-E94</f>
        <v>16843.799999999988</v>
      </c>
    </row>
    <row r="95" spans="1:7" x14ac:dyDescent="0.3">
      <c r="A95" s="6" t="s">
        <v>23</v>
      </c>
      <c r="B95" s="5">
        <v>1210</v>
      </c>
      <c r="C95" s="5">
        <v>13635.52</v>
      </c>
      <c r="D95" s="5">
        <v>14845.52</v>
      </c>
      <c r="E95" s="5">
        <v>6942.52</v>
      </c>
      <c r="F95" s="5">
        <v>6942.52</v>
      </c>
      <c r="G95" s="5">
        <f t="shared" ref="G95:G102" si="23">D95-E95</f>
        <v>7903</v>
      </c>
    </row>
    <row r="96" spans="1:7" x14ac:dyDescent="0.3">
      <c r="A96" s="6" t="s">
        <v>24</v>
      </c>
      <c r="B96" s="5"/>
      <c r="C96" s="5"/>
      <c r="D96" s="5"/>
      <c r="E96" s="5"/>
      <c r="F96" s="5"/>
      <c r="G96" s="5">
        <f t="shared" si="23"/>
        <v>0</v>
      </c>
    </row>
    <row r="97" spans="1:7" x14ac:dyDescent="0.3">
      <c r="A97" s="6" t="s">
        <v>25</v>
      </c>
      <c r="B97" s="5">
        <v>1096128.1200000001</v>
      </c>
      <c r="C97" s="5">
        <v>6961706.9699999997</v>
      </c>
      <c r="D97" s="5">
        <v>8057835.0899999999</v>
      </c>
      <c r="E97" s="5">
        <v>7431107.9299999997</v>
      </c>
      <c r="F97" s="5">
        <v>7431107.9299999997</v>
      </c>
      <c r="G97" s="5">
        <f t="shared" si="23"/>
        <v>626727.16000000015</v>
      </c>
    </row>
    <row r="98" spans="1:7" x14ac:dyDescent="0.3">
      <c r="A98" s="10" t="s">
        <v>26</v>
      </c>
      <c r="B98" s="5"/>
      <c r="C98" s="5"/>
      <c r="D98" s="5"/>
      <c r="E98" s="5"/>
      <c r="F98" s="5"/>
      <c r="G98" s="5">
        <f t="shared" si="23"/>
        <v>0</v>
      </c>
    </row>
    <row r="99" spans="1:7" x14ac:dyDescent="0.3">
      <c r="A99" s="6" t="s">
        <v>27</v>
      </c>
      <c r="B99" s="5">
        <v>2721391.69</v>
      </c>
      <c r="C99" s="5">
        <v>1948990.4200000004</v>
      </c>
      <c r="D99" s="5">
        <v>4670382.1100000003</v>
      </c>
      <c r="E99" s="5">
        <v>4670382.1100000003</v>
      </c>
      <c r="F99" s="5">
        <v>4670382.1100000003</v>
      </c>
      <c r="G99" s="5">
        <f t="shared" si="23"/>
        <v>0</v>
      </c>
    </row>
    <row r="100" spans="1:7" x14ac:dyDescent="0.3">
      <c r="A100" s="6" t="s">
        <v>28</v>
      </c>
      <c r="B100" s="5">
        <v>667594.52</v>
      </c>
      <c r="C100" s="5">
        <v>-83267.719999999972</v>
      </c>
      <c r="D100" s="5">
        <v>584326.80000000005</v>
      </c>
      <c r="E100" s="5">
        <v>584326.80000000005</v>
      </c>
      <c r="F100" s="5">
        <v>584326.80000000005</v>
      </c>
      <c r="G100" s="5">
        <f t="shared" si="23"/>
        <v>0</v>
      </c>
    </row>
    <row r="101" spans="1:7" x14ac:dyDescent="0.3">
      <c r="A101" s="6" t="s">
        <v>29</v>
      </c>
      <c r="B101" s="5"/>
      <c r="C101" s="5"/>
      <c r="D101" s="5"/>
      <c r="E101" s="5"/>
      <c r="F101" s="5"/>
      <c r="G101" s="5">
        <f t="shared" si="23"/>
        <v>0</v>
      </c>
    </row>
    <row r="102" spans="1:7" x14ac:dyDescent="0.3">
      <c r="A102" s="6" t="s">
        <v>30</v>
      </c>
      <c r="B102" s="5">
        <v>284410.59000000003</v>
      </c>
      <c r="C102" s="5">
        <v>301284.28999999998</v>
      </c>
      <c r="D102" s="5">
        <v>585694.88</v>
      </c>
      <c r="E102" s="5">
        <v>582284.29</v>
      </c>
      <c r="F102" s="5">
        <v>582284.29</v>
      </c>
      <c r="G102" s="5">
        <f t="shared" si="23"/>
        <v>3410.5899999999674</v>
      </c>
    </row>
    <row r="103" spans="1:7" x14ac:dyDescent="0.3">
      <c r="A103" s="4" t="s">
        <v>31</v>
      </c>
      <c r="B103" s="5">
        <f>SUM(B104:B112)</f>
        <v>18401985.34</v>
      </c>
      <c r="C103" s="5">
        <f t="shared" ref="C103:G103" si="24">SUM(C104:C112)</f>
        <v>-1178522.9300000004</v>
      </c>
      <c r="D103" s="5">
        <f t="shared" si="24"/>
        <v>17223462.41</v>
      </c>
      <c r="E103" s="5">
        <f t="shared" si="24"/>
        <v>15135264.390000001</v>
      </c>
      <c r="F103" s="5">
        <f t="shared" si="24"/>
        <v>15135264.390000001</v>
      </c>
      <c r="G103" s="5">
        <f t="shared" si="24"/>
        <v>2088198.02</v>
      </c>
    </row>
    <row r="104" spans="1:7" x14ac:dyDescent="0.3">
      <c r="A104" s="6" t="s">
        <v>32</v>
      </c>
      <c r="B104" s="5">
        <v>15588936</v>
      </c>
      <c r="C104" s="5">
        <v>-4638452.3100000005</v>
      </c>
      <c r="D104" s="5">
        <v>10950483.689999999</v>
      </c>
      <c r="E104" s="5">
        <v>10950483.689999999</v>
      </c>
      <c r="F104" s="5">
        <v>10950483.689999999</v>
      </c>
      <c r="G104" s="5">
        <f>D104-E104</f>
        <v>0</v>
      </c>
    </row>
    <row r="105" spans="1:7" x14ac:dyDescent="0.3">
      <c r="A105" s="6" t="s">
        <v>33</v>
      </c>
      <c r="B105" s="5">
        <v>0</v>
      </c>
      <c r="C105" s="5">
        <v>10000</v>
      </c>
      <c r="D105" s="5">
        <v>10000</v>
      </c>
      <c r="E105" s="5">
        <v>6624.01</v>
      </c>
      <c r="F105" s="5">
        <v>6624.01</v>
      </c>
      <c r="G105" s="5">
        <f t="shared" ref="G105:G112" si="25">D105-E105</f>
        <v>3375.99</v>
      </c>
    </row>
    <row r="106" spans="1:7" x14ac:dyDescent="0.3">
      <c r="A106" s="6" t="s">
        <v>34</v>
      </c>
      <c r="B106" s="5">
        <v>0</v>
      </c>
      <c r="C106" s="5">
        <v>3044665.57</v>
      </c>
      <c r="D106" s="5">
        <v>3044665.57</v>
      </c>
      <c r="E106" s="5">
        <v>1044685.57</v>
      </c>
      <c r="F106" s="5">
        <v>1044685.57</v>
      </c>
      <c r="G106" s="5">
        <f t="shared" si="25"/>
        <v>1999980</v>
      </c>
    </row>
    <row r="107" spans="1:7" x14ac:dyDescent="0.3">
      <c r="A107" s="6" t="s">
        <v>35</v>
      </c>
      <c r="B107" s="5">
        <v>509771.03</v>
      </c>
      <c r="C107" s="5">
        <v>-3134.6900000000023</v>
      </c>
      <c r="D107" s="5">
        <v>506636.34</v>
      </c>
      <c r="E107" s="5">
        <v>506636.34</v>
      </c>
      <c r="F107" s="5">
        <v>506636.34</v>
      </c>
      <c r="G107" s="5">
        <f t="shared" si="25"/>
        <v>0</v>
      </c>
    </row>
    <row r="108" spans="1:7" x14ac:dyDescent="0.3">
      <c r="A108" s="6" t="s">
        <v>36</v>
      </c>
      <c r="B108" s="5">
        <v>110000</v>
      </c>
      <c r="C108" s="5">
        <v>124086.45999999999</v>
      </c>
      <c r="D108" s="5">
        <v>234086.46</v>
      </c>
      <c r="E108" s="5">
        <v>215286.46</v>
      </c>
      <c r="F108" s="5">
        <v>215286.46</v>
      </c>
      <c r="G108" s="5">
        <f t="shared" si="25"/>
        <v>18800</v>
      </c>
    </row>
    <row r="109" spans="1:7" x14ac:dyDescent="0.3">
      <c r="A109" s="6" t="s">
        <v>37</v>
      </c>
      <c r="B109" s="5">
        <v>1780.06</v>
      </c>
      <c r="C109" s="5">
        <v>3519.32</v>
      </c>
      <c r="D109" s="5">
        <v>5299.38</v>
      </c>
      <c r="E109" s="5">
        <v>5036.6000000000004</v>
      </c>
      <c r="F109" s="5">
        <v>5036.6000000000004</v>
      </c>
      <c r="G109" s="5">
        <f t="shared" si="25"/>
        <v>262.77999999999975</v>
      </c>
    </row>
    <row r="110" spans="1:7" x14ac:dyDescent="0.3">
      <c r="A110" s="6" t="s">
        <v>38</v>
      </c>
      <c r="B110" s="5">
        <v>1200</v>
      </c>
      <c r="C110" s="5">
        <v>0</v>
      </c>
      <c r="D110" s="5">
        <v>1200</v>
      </c>
      <c r="E110" s="5">
        <v>0</v>
      </c>
      <c r="F110" s="5">
        <v>0</v>
      </c>
      <c r="G110" s="5">
        <f t="shared" si="25"/>
        <v>1200</v>
      </c>
    </row>
    <row r="111" spans="1:7" x14ac:dyDescent="0.3">
      <c r="A111" s="6" t="s">
        <v>39</v>
      </c>
      <c r="B111" s="5">
        <v>110298.25</v>
      </c>
      <c r="C111" s="5">
        <v>45000</v>
      </c>
      <c r="D111" s="5">
        <v>155298.25</v>
      </c>
      <c r="E111" s="5">
        <v>90719</v>
      </c>
      <c r="F111" s="5">
        <v>90719</v>
      </c>
      <c r="G111" s="5">
        <f t="shared" si="25"/>
        <v>64579.25</v>
      </c>
    </row>
    <row r="112" spans="1:7" x14ac:dyDescent="0.3">
      <c r="A112" s="6" t="s">
        <v>40</v>
      </c>
      <c r="B112" s="5">
        <v>2080000</v>
      </c>
      <c r="C112" s="5">
        <v>235792.7200000002</v>
      </c>
      <c r="D112" s="5">
        <v>2315792.7200000002</v>
      </c>
      <c r="E112" s="5">
        <v>2315792.7200000002</v>
      </c>
      <c r="F112" s="5">
        <v>2315792.7200000002</v>
      </c>
      <c r="G112" s="5">
        <f t="shared" si="25"/>
        <v>0</v>
      </c>
    </row>
    <row r="113" spans="1:7" x14ac:dyDescent="0.3">
      <c r="A113" s="4" t="s">
        <v>41</v>
      </c>
      <c r="B113" s="5">
        <f>SUM(B114:B122)</f>
        <v>50000</v>
      </c>
      <c r="C113" s="5">
        <f t="shared" ref="C113:G113" si="26">SUM(C114:C122)</f>
        <v>1820228.33</v>
      </c>
      <c r="D113" s="5">
        <f t="shared" si="26"/>
        <v>1870228.33</v>
      </c>
      <c r="E113" s="5">
        <f t="shared" si="26"/>
        <v>1670228.33</v>
      </c>
      <c r="F113" s="5">
        <f t="shared" si="26"/>
        <v>1670228.33</v>
      </c>
      <c r="G113" s="5">
        <f t="shared" si="26"/>
        <v>200000</v>
      </c>
    </row>
    <row r="114" spans="1:7" x14ac:dyDescent="0.3">
      <c r="A114" s="6" t="s">
        <v>42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f>D114-E114</f>
        <v>0</v>
      </c>
    </row>
    <row r="115" spans="1:7" x14ac:dyDescent="0.3">
      <c r="A115" s="6" t="s">
        <v>43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f t="shared" ref="G115:G122" si="27">D115-E115</f>
        <v>0</v>
      </c>
    </row>
    <row r="116" spans="1:7" x14ac:dyDescent="0.3">
      <c r="A116" s="6" t="s">
        <v>44</v>
      </c>
      <c r="B116" s="5">
        <v>0</v>
      </c>
      <c r="C116" s="5">
        <v>372627.5</v>
      </c>
      <c r="D116" s="5">
        <v>372627.5</v>
      </c>
      <c r="E116" s="5">
        <v>172627.5</v>
      </c>
      <c r="F116" s="5">
        <v>172627.5</v>
      </c>
      <c r="G116" s="5">
        <f t="shared" si="27"/>
        <v>200000</v>
      </c>
    </row>
    <row r="117" spans="1:7" x14ac:dyDescent="0.3">
      <c r="A117" s="6" t="s">
        <v>45</v>
      </c>
      <c r="B117" s="5">
        <v>50000</v>
      </c>
      <c r="C117" s="5">
        <v>1447600.83</v>
      </c>
      <c r="D117" s="5">
        <v>1497600.83</v>
      </c>
      <c r="E117" s="5">
        <v>1497600.83</v>
      </c>
      <c r="F117" s="5">
        <v>1497600.83</v>
      </c>
      <c r="G117" s="5">
        <f t="shared" si="27"/>
        <v>0</v>
      </c>
    </row>
    <row r="118" spans="1:7" x14ac:dyDescent="0.3">
      <c r="A118" s="6" t="s">
        <v>46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f t="shared" si="27"/>
        <v>0</v>
      </c>
    </row>
    <row r="119" spans="1:7" x14ac:dyDescent="0.3">
      <c r="A119" s="6" t="s">
        <v>47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f t="shared" si="27"/>
        <v>0</v>
      </c>
    </row>
    <row r="120" spans="1:7" x14ac:dyDescent="0.3">
      <c r="A120" s="6" t="s">
        <v>48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f t="shared" si="27"/>
        <v>0</v>
      </c>
    </row>
    <row r="121" spans="1:7" x14ac:dyDescent="0.3">
      <c r="A121" s="6" t="s">
        <v>49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f t="shared" si="27"/>
        <v>0</v>
      </c>
    </row>
    <row r="122" spans="1:7" x14ac:dyDescent="0.3">
      <c r="A122" s="6" t="s">
        <v>50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f t="shared" si="27"/>
        <v>0</v>
      </c>
    </row>
    <row r="123" spans="1:7" x14ac:dyDescent="0.3">
      <c r="A123" s="4" t="s">
        <v>51</v>
      </c>
      <c r="B123" s="5">
        <f>SUM(B124:B132)</f>
        <v>0</v>
      </c>
      <c r="C123" s="5">
        <f t="shared" ref="C123:G123" si="28">SUM(C124:C132)</f>
        <v>418003</v>
      </c>
      <c r="D123" s="5">
        <f t="shared" si="28"/>
        <v>418003</v>
      </c>
      <c r="E123" s="5">
        <f t="shared" si="28"/>
        <v>418003</v>
      </c>
      <c r="F123" s="5">
        <f t="shared" si="28"/>
        <v>418003</v>
      </c>
      <c r="G123" s="5">
        <f t="shared" si="28"/>
        <v>0</v>
      </c>
    </row>
    <row r="124" spans="1:7" x14ac:dyDescent="0.3">
      <c r="A124" s="6" t="s">
        <v>52</v>
      </c>
      <c r="B124" s="5">
        <v>0</v>
      </c>
      <c r="C124" s="5">
        <v>414704</v>
      </c>
      <c r="D124" s="5">
        <v>414704</v>
      </c>
      <c r="E124" s="5">
        <v>414704</v>
      </c>
      <c r="F124" s="5">
        <v>414704</v>
      </c>
      <c r="G124" s="5">
        <f>D124-E124</f>
        <v>0</v>
      </c>
    </row>
    <row r="125" spans="1:7" x14ac:dyDescent="0.3">
      <c r="A125" s="6" t="s">
        <v>53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f t="shared" ref="G125:G132" si="29">D125-E125</f>
        <v>0</v>
      </c>
    </row>
    <row r="126" spans="1:7" x14ac:dyDescent="0.3">
      <c r="A126" s="6" t="s">
        <v>54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f t="shared" si="29"/>
        <v>0</v>
      </c>
    </row>
    <row r="127" spans="1:7" x14ac:dyDescent="0.3">
      <c r="A127" s="6" t="s">
        <v>55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f t="shared" si="29"/>
        <v>0</v>
      </c>
    </row>
    <row r="128" spans="1:7" x14ac:dyDescent="0.3">
      <c r="A128" s="6" t="s">
        <v>56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f t="shared" si="29"/>
        <v>0</v>
      </c>
    </row>
    <row r="129" spans="1:7" x14ac:dyDescent="0.3">
      <c r="A129" s="6" t="s">
        <v>57</v>
      </c>
      <c r="B129" s="5">
        <v>0</v>
      </c>
      <c r="C129" s="5">
        <v>3299</v>
      </c>
      <c r="D129" s="5">
        <v>3299</v>
      </c>
      <c r="E129" s="5">
        <v>3299</v>
      </c>
      <c r="F129" s="5">
        <v>3299</v>
      </c>
      <c r="G129" s="5">
        <f t="shared" si="29"/>
        <v>0</v>
      </c>
    </row>
    <row r="130" spans="1:7" x14ac:dyDescent="0.3">
      <c r="A130" s="6" t="s">
        <v>58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f t="shared" si="29"/>
        <v>0</v>
      </c>
    </row>
    <row r="131" spans="1:7" x14ac:dyDescent="0.3">
      <c r="A131" s="6" t="s">
        <v>59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f t="shared" si="29"/>
        <v>0</v>
      </c>
    </row>
    <row r="132" spans="1:7" x14ac:dyDescent="0.3">
      <c r="A132" s="6" t="s">
        <v>60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f t="shared" si="29"/>
        <v>0</v>
      </c>
    </row>
    <row r="133" spans="1:7" x14ac:dyDescent="0.3">
      <c r="A133" s="4" t="s">
        <v>61</v>
      </c>
      <c r="B133" s="5">
        <f>SUM(B134:B136)</f>
        <v>20049433.300000001</v>
      </c>
      <c r="C133" s="5">
        <f t="shared" ref="C133:G133" si="30">SUM(C134:C136)</f>
        <v>61664934.189999998</v>
      </c>
      <c r="D133" s="5">
        <f t="shared" si="30"/>
        <v>81714367.49000001</v>
      </c>
      <c r="E133" s="5">
        <f t="shared" si="30"/>
        <v>73921391.810000002</v>
      </c>
      <c r="F133" s="5">
        <f t="shared" si="30"/>
        <v>72628179.540000007</v>
      </c>
      <c r="G133" s="5">
        <f t="shared" si="30"/>
        <v>7792975.6800000072</v>
      </c>
    </row>
    <row r="134" spans="1:7" x14ac:dyDescent="0.3">
      <c r="A134" s="6" t="s">
        <v>62</v>
      </c>
      <c r="B134" s="5">
        <v>7140158.7400000002</v>
      </c>
      <c r="C134" s="5">
        <v>63596854.100000001</v>
      </c>
      <c r="D134" s="5">
        <v>70737012.840000004</v>
      </c>
      <c r="E134" s="5">
        <v>62944037.159999996</v>
      </c>
      <c r="F134" s="5">
        <v>61650824.890000001</v>
      </c>
      <c r="G134" s="5">
        <f>D134-E134</f>
        <v>7792975.6800000072</v>
      </c>
    </row>
    <row r="135" spans="1:7" x14ac:dyDescent="0.3">
      <c r="A135" s="6" t="s">
        <v>63</v>
      </c>
      <c r="B135" s="5">
        <v>12909274.560000001</v>
      </c>
      <c r="C135" s="5">
        <v>-1931919.9100000001</v>
      </c>
      <c r="D135" s="5">
        <v>10977354.65</v>
      </c>
      <c r="E135" s="5">
        <v>10977354.65</v>
      </c>
      <c r="F135" s="5">
        <v>10977354.65</v>
      </c>
      <c r="G135" s="5">
        <f t="shared" ref="G135:G136" si="31">D135-E135</f>
        <v>0</v>
      </c>
    </row>
    <row r="136" spans="1:7" x14ac:dyDescent="0.3">
      <c r="A136" s="6" t="s">
        <v>64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f t="shared" si="31"/>
        <v>0</v>
      </c>
    </row>
    <row r="137" spans="1:7" x14ac:dyDescent="0.3">
      <c r="A137" s="4" t="s">
        <v>65</v>
      </c>
      <c r="B137" s="5">
        <f>SUM(B138:B142,B144:B145)</f>
        <v>64359603.75</v>
      </c>
      <c r="C137" s="5">
        <f t="shared" ref="C137:G137" si="32">SUM(C138:C142,C144:C145)</f>
        <v>-64359603.75</v>
      </c>
      <c r="D137" s="5">
        <f t="shared" si="32"/>
        <v>0</v>
      </c>
      <c r="E137" s="5">
        <f t="shared" si="32"/>
        <v>0</v>
      </c>
      <c r="F137" s="5">
        <f t="shared" si="32"/>
        <v>0</v>
      </c>
      <c r="G137" s="5">
        <f t="shared" si="32"/>
        <v>0</v>
      </c>
    </row>
    <row r="138" spans="1:7" x14ac:dyDescent="0.3">
      <c r="A138" s="6" t="s">
        <v>66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f>D138-E138</f>
        <v>0</v>
      </c>
    </row>
    <row r="139" spans="1:7" x14ac:dyDescent="0.3">
      <c r="A139" s="6" t="s">
        <v>67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f t="shared" ref="G139:G145" si="33">D139-E139</f>
        <v>0</v>
      </c>
    </row>
    <row r="140" spans="1:7" x14ac:dyDescent="0.3">
      <c r="A140" s="6" t="s">
        <v>68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f t="shared" si="33"/>
        <v>0</v>
      </c>
    </row>
    <row r="141" spans="1:7" x14ac:dyDescent="0.3">
      <c r="A141" s="6" t="s">
        <v>69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f t="shared" si="33"/>
        <v>0</v>
      </c>
    </row>
    <row r="142" spans="1:7" x14ac:dyDescent="0.3">
      <c r="A142" s="6" t="s">
        <v>70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f t="shared" si="33"/>
        <v>0</v>
      </c>
    </row>
    <row r="143" spans="1:7" x14ac:dyDescent="0.3">
      <c r="A143" s="6" t="s">
        <v>71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f t="shared" si="33"/>
        <v>0</v>
      </c>
    </row>
    <row r="144" spans="1:7" x14ac:dyDescent="0.3">
      <c r="A144" s="6" t="s">
        <v>72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f t="shared" si="33"/>
        <v>0</v>
      </c>
    </row>
    <row r="145" spans="1:7" x14ac:dyDescent="0.3">
      <c r="A145" s="6" t="s">
        <v>73</v>
      </c>
      <c r="B145" s="5">
        <v>64359603.75</v>
      </c>
      <c r="C145" s="5">
        <v>-64359603.75</v>
      </c>
      <c r="D145" s="5">
        <v>0</v>
      </c>
      <c r="E145" s="5">
        <v>0</v>
      </c>
      <c r="F145" s="5">
        <v>0</v>
      </c>
      <c r="G145" s="5">
        <f t="shared" si="33"/>
        <v>0</v>
      </c>
    </row>
    <row r="146" spans="1:7" x14ac:dyDescent="0.3">
      <c r="A146" s="4" t="s">
        <v>74</v>
      </c>
      <c r="B146" s="5">
        <f>SUM(B147:B149)</f>
        <v>0</v>
      </c>
      <c r="C146" s="5">
        <f t="shared" ref="C146:G146" si="34">SUM(C147:C149)</f>
        <v>410334.26</v>
      </c>
      <c r="D146" s="5">
        <f t="shared" si="34"/>
        <v>410334.26</v>
      </c>
      <c r="E146" s="5">
        <f t="shared" si="34"/>
        <v>410334.26</v>
      </c>
      <c r="F146" s="5">
        <f t="shared" si="34"/>
        <v>410334.26</v>
      </c>
      <c r="G146" s="5">
        <f t="shared" si="34"/>
        <v>0</v>
      </c>
    </row>
    <row r="147" spans="1:7" x14ac:dyDescent="0.3">
      <c r="A147" s="6" t="s">
        <v>75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f>D147-E147</f>
        <v>0</v>
      </c>
    </row>
    <row r="148" spans="1:7" x14ac:dyDescent="0.3">
      <c r="A148" s="6" t="s">
        <v>76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f t="shared" ref="G148:G149" si="35">D148-E148</f>
        <v>0</v>
      </c>
    </row>
    <row r="149" spans="1:7" x14ac:dyDescent="0.3">
      <c r="A149" s="6" t="s">
        <v>77</v>
      </c>
      <c r="B149" s="5">
        <v>0</v>
      </c>
      <c r="C149" s="5">
        <v>410334.26</v>
      </c>
      <c r="D149" s="5">
        <v>410334.26</v>
      </c>
      <c r="E149" s="5">
        <v>410334.26</v>
      </c>
      <c r="F149" s="5">
        <v>410334.26</v>
      </c>
      <c r="G149" s="5">
        <f t="shared" si="35"/>
        <v>0</v>
      </c>
    </row>
    <row r="150" spans="1:7" x14ac:dyDescent="0.3">
      <c r="A150" s="4" t="s">
        <v>78</v>
      </c>
      <c r="B150" s="5">
        <f>SUM(B151:B157)</f>
        <v>0</v>
      </c>
      <c r="C150" s="5">
        <f t="shared" ref="C150:G150" si="36">SUM(C151:C157)</f>
        <v>0</v>
      </c>
      <c r="D150" s="5">
        <f t="shared" si="36"/>
        <v>0</v>
      </c>
      <c r="E150" s="5">
        <f t="shared" si="36"/>
        <v>0</v>
      </c>
      <c r="F150" s="5">
        <f t="shared" si="36"/>
        <v>0</v>
      </c>
      <c r="G150" s="5">
        <f t="shared" si="36"/>
        <v>0</v>
      </c>
    </row>
    <row r="151" spans="1:7" x14ac:dyDescent="0.3">
      <c r="A151" s="6" t="s">
        <v>79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f>D151-E151</f>
        <v>0</v>
      </c>
    </row>
    <row r="152" spans="1:7" x14ac:dyDescent="0.3">
      <c r="A152" s="6" t="s">
        <v>80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f t="shared" ref="G152:G157" si="37">D152-E152</f>
        <v>0</v>
      </c>
    </row>
    <row r="153" spans="1:7" x14ac:dyDescent="0.3">
      <c r="A153" s="6" t="s">
        <v>81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f t="shared" si="37"/>
        <v>0</v>
      </c>
    </row>
    <row r="154" spans="1:7" x14ac:dyDescent="0.3">
      <c r="A154" s="10" t="s">
        <v>82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f t="shared" si="37"/>
        <v>0</v>
      </c>
    </row>
    <row r="155" spans="1:7" x14ac:dyDescent="0.3">
      <c r="A155" s="6" t="s">
        <v>83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f t="shared" si="37"/>
        <v>0</v>
      </c>
    </row>
    <row r="156" spans="1:7" x14ac:dyDescent="0.3">
      <c r="A156" s="6" t="s">
        <v>84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f t="shared" si="37"/>
        <v>0</v>
      </c>
    </row>
    <row r="157" spans="1:7" x14ac:dyDescent="0.3">
      <c r="A157" s="6" t="s">
        <v>85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f t="shared" si="37"/>
        <v>0</v>
      </c>
    </row>
    <row r="158" spans="1:7" x14ac:dyDescent="0.3">
      <c r="A158" s="11"/>
      <c r="B158" s="8"/>
      <c r="C158" s="8"/>
      <c r="D158" s="8"/>
      <c r="E158" s="8"/>
      <c r="F158" s="8"/>
      <c r="G158" s="8"/>
    </row>
    <row r="159" spans="1:7" x14ac:dyDescent="0.3">
      <c r="A159" s="12" t="s">
        <v>87</v>
      </c>
      <c r="B159" s="3">
        <f>B9+B84</f>
        <v>291607144.24000001</v>
      </c>
      <c r="C159" s="3">
        <f t="shared" ref="C159:G159" si="38">C9+C84</f>
        <v>34460609.79999999</v>
      </c>
      <c r="D159" s="3">
        <f t="shared" si="38"/>
        <v>326067754.04000002</v>
      </c>
      <c r="E159" s="3">
        <f t="shared" si="38"/>
        <v>310025636.24000001</v>
      </c>
      <c r="F159" s="3">
        <f t="shared" si="38"/>
        <v>304015402.81</v>
      </c>
      <c r="G159" s="3">
        <f t="shared" si="38"/>
        <v>16042117.800000006</v>
      </c>
    </row>
    <row r="160" spans="1:7" x14ac:dyDescent="0.3">
      <c r="A160" s="13"/>
      <c r="B160" s="14"/>
      <c r="C160" s="14"/>
      <c r="D160" s="14"/>
      <c r="E160" s="14"/>
      <c r="F160" s="14"/>
      <c r="G160" s="1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17069DFC-A7C6-4D84-ADA2-9B2D6E7A9C62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2023-02-01T18:18:09Z</cp:lastPrinted>
  <dcterms:created xsi:type="dcterms:W3CDTF">2023-02-01T14:19:53Z</dcterms:created>
  <dcterms:modified xsi:type="dcterms:W3CDTF">2023-02-01T18:18:14Z</dcterms:modified>
</cp:coreProperties>
</file>